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23835" windowHeight="14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7" i="1" l="1"/>
  <c r="E8" i="1" s="1"/>
  <c r="E9" i="1" s="1"/>
  <c r="E10" i="1" s="1"/>
  <c r="D7" i="1"/>
  <c r="D8" i="1" s="1"/>
  <c r="D9" i="1" s="1"/>
  <c r="D10" i="1" s="1"/>
  <c r="E11" i="1" l="1"/>
  <c r="E12" i="1" s="1"/>
  <c r="E13" i="1" s="1"/>
  <c r="E14" i="1" s="1"/>
  <c r="E16" i="1" s="1"/>
  <c r="D11" i="1"/>
  <c r="D12" i="1" s="1"/>
  <c r="D13" i="1" s="1"/>
  <c r="D14" i="1" s="1"/>
  <c r="D16" i="1" s="1"/>
</calcChain>
</file>

<file path=xl/sharedStrings.xml><?xml version="1.0" encoding="utf-8"?>
<sst xmlns="http://schemas.openxmlformats.org/spreadsheetml/2006/main" count="16" uniqueCount="16">
  <si>
    <t>LMAX Haircut</t>
  </si>
  <si>
    <t>Long</t>
  </si>
  <si>
    <t>Short</t>
  </si>
  <si>
    <t>Contracts</t>
  </si>
  <si>
    <t>Raw Swap Point</t>
  </si>
  <si>
    <t>SP/10000</t>
  </si>
  <si>
    <t>SP/CP</t>
  </si>
  <si>
    <t>Annual IR%</t>
  </si>
  <si>
    <t>AIR% + LMAX haircut</t>
  </si>
  <si>
    <t>SP*CP</t>
  </si>
  <si>
    <t>SP*10000</t>
  </si>
  <si>
    <t>Swap Point</t>
  </si>
  <si>
    <t>Charge (GBP)</t>
  </si>
  <si>
    <t>Steps</t>
  </si>
  <si>
    <t>Charge (ZAR)</t>
  </si>
  <si>
    <t>USD/ZAR: Example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</si>
</sst>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"/>
    <numFmt numFmtId="165" formatCode="0.0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10" fontId="2" fillId="0" borderId="1" xfId="0" applyNumberFormat="1" applyFont="1" applyBorder="1"/>
    <xf numFmtId="164" fontId="0" fillId="0" borderId="1" xfId="0" applyNumberFormat="1" applyBorder="1"/>
    <xf numFmtId="10" fontId="0" fillId="0" borderId="1" xfId="0" applyNumberFormat="1" applyBorder="1"/>
    <xf numFmtId="165" fontId="0" fillId="0" borderId="1" xfId="0" applyNumberFormat="1" applyBorder="1"/>
    <xf numFmtId="2" fontId="0" fillId="0" borderId="1" xfId="0" applyNumberFormat="1" applyBorder="1"/>
    <xf numFmtId="2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"/>
  <sheetViews>
    <sheetView tabSelected="1" zoomScale="115" zoomScaleNormal="115" workbookViewId="0">
      <selection activeCell="H9" sqref="H9"/>
    </sheetView>
  </sheetViews>
  <sheetFormatPr defaultRowHeight="15" x14ac:dyDescent="0.25"/>
  <cols>
    <col min="1" max="1" width="1.85546875" customWidth="1"/>
    <col min="3" max="3" width="19.28515625" bestFit="1" customWidth="1"/>
    <col min="4" max="5" width="14" bestFit="1" customWidth="1"/>
  </cols>
  <sheetData>
    <row r="2" spans="2:5" x14ac:dyDescent="0.25">
      <c r="C2" s="1" t="s">
        <v>15</v>
      </c>
      <c r="D2" s="2"/>
      <c r="E2" s="2"/>
    </row>
    <row r="3" spans="2:5" x14ac:dyDescent="0.25">
      <c r="C3" s="2" t="s">
        <v>0</v>
      </c>
      <c r="D3" s="3">
        <v>3.0000000000000001E-3</v>
      </c>
      <c r="E3" s="2"/>
    </row>
    <row r="4" spans="2:5" x14ac:dyDescent="0.25">
      <c r="B4" s="9" t="s">
        <v>13</v>
      </c>
      <c r="C4" s="2"/>
      <c r="D4" s="1" t="s">
        <v>1</v>
      </c>
      <c r="E4" s="1" t="s">
        <v>2</v>
      </c>
    </row>
    <row r="5" spans="2:5" x14ac:dyDescent="0.25">
      <c r="B5" s="9">
        <v>1</v>
      </c>
      <c r="C5" s="2" t="s">
        <v>3</v>
      </c>
      <c r="D5" s="2">
        <v>1</v>
      </c>
      <c r="E5" s="2">
        <v>1</v>
      </c>
    </row>
    <row r="6" spans="2:5" x14ac:dyDescent="0.25">
      <c r="B6" s="9">
        <v>2</v>
      </c>
      <c r="C6" s="2" t="s">
        <v>4</v>
      </c>
      <c r="D6" s="2">
        <v>-14.89</v>
      </c>
      <c r="E6" s="2">
        <v>7.11</v>
      </c>
    </row>
    <row r="7" spans="2:5" x14ac:dyDescent="0.25">
      <c r="B7" s="9">
        <v>3</v>
      </c>
      <c r="C7" s="2" t="s">
        <v>5</v>
      </c>
      <c r="D7" s="2">
        <f>D6/10000</f>
        <v>-1.4890000000000001E-3</v>
      </c>
      <c r="E7" s="2">
        <f>E6/10000</f>
        <v>7.1100000000000004E-4</v>
      </c>
    </row>
    <row r="8" spans="2:5" x14ac:dyDescent="0.25">
      <c r="B8" s="9">
        <v>4</v>
      </c>
      <c r="C8" s="2" t="s">
        <v>6</v>
      </c>
      <c r="D8" s="4">
        <f>D7/1.3</f>
        <v>-1.1453846153846154E-3</v>
      </c>
      <c r="E8" s="4">
        <f>E7/1.3</f>
        <v>5.469230769230769E-4</v>
      </c>
    </row>
    <row r="9" spans="2:5" x14ac:dyDescent="0.25">
      <c r="B9" s="9">
        <v>5</v>
      </c>
      <c r="C9" s="2" t="s">
        <v>7</v>
      </c>
      <c r="D9" s="5">
        <f>D8*365</f>
        <v>-0.41806538461538462</v>
      </c>
      <c r="E9" s="5">
        <f>E8*365</f>
        <v>0.19962692307692306</v>
      </c>
    </row>
    <row r="10" spans="2:5" x14ac:dyDescent="0.25">
      <c r="B10" s="9">
        <v>6</v>
      </c>
      <c r="C10" s="2" t="s">
        <v>8</v>
      </c>
      <c r="D10" s="5">
        <f>D9-$D$3</f>
        <v>-0.42106538461538462</v>
      </c>
      <c r="E10" s="5">
        <f>E9-$D$3</f>
        <v>0.19662692307692306</v>
      </c>
    </row>
    <row r="11" spans="2:5" x14ac:dyDescent="0.25">
      <c r="B11" s="9">
        <v>7</v>
      </c>
      <c r="C11" s="2" t="s">
        <v>9</v>
      </c>
      <c r="D11" s="6">
        <f>D10/365</f>
        <v>-1.1536037934668072E-3</v>
      </c>
      <c r="E11" s="6">
        <f>E10/365</f>
        <v>5.3870389884088505E-4</v>
      </c>
    </row>
    <row r="12" spans="2:5" x14ac:dyDescent="0.25">
      <c r="B12" s="9">
        <v>8</v>
      </c>
      <c r="C12" s="2" t="s">
        <v>10</v>
      </c>
      <c r="D12" s="6">
        <f>D11*1.3</f>
        <v>-1.4996849315068496E-3</v>
      </c>
      <c r="E12" s="6">
        <f>E11*1.3</f>
        <v>7.0031506849315057E-4</v>
      </c>
    </row>
    <row r="13" spans="2:5" x14ac:dyDescent="0.25">
      <c r="B13" s="9">
        <v>9</v>
      </c>
      <c r="C13" s="2" t="s">
        <v>11</v>
      </c>
      <c r="D13" s="2">
        <f>D12*10000</f>
        <v>-14.996849315068495</v>
      </c>
      <c r="E13" s="2">
        <f>E12*10000</f>
        <v>7.0031506849315059</v>
      </c>
    </row>
    <row r="14" spans="2:5" x14ac:dyDescent="0.25">
      <c r="B14" s="9">
        <v>10</v>
      </c>
      <c r="C14" s="2" t="s">
        <v>14</v>
      </c>
      <c r="D14" s="7">
        <f>D13*D5</f>
        <v>-14.996849315068495</v>
      </c>
      <c r="E14" s="7">
        <f>E13*E5</f>
        <v>7.0031506849315059</v>
      </c>
    </row>
    <row r="15" spans="2:5" ht="3.75" customHeight="1" x14ac:dyDescent="0.25">
      <c r="B15" s="9"/>
      <c r="C15" s="2"/>
      <c r="D15" s="7"/>
      <c r="E15" s="7"/>
    </row>
    <row r="16" spans="2:5" x14ac:dyDescent="0.25">
      <c r="B16" s="9">
        <v>11</v>
      </c>
      <c r="C16" s="1" t="s">
        <v>12</v>
      </c>
      <c r="D16" s="8">
        <f>D14/1.6</f>
        <v>-9.3730308219178085</v>
      </c>
      <c r="E16" s="8">
        <f>E14/1.6</f>
        <v>4.3769691780821907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LMAX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Ciaran Cronin</dc:creator>
  <cp:lastModifiedBy>Maria Wirtz</cp:lastModifiedBy>
  <dcterms:created xsi:type="dcterms:W3CDTF">2012-12-06T16:21:46Z</dcterms:created>
  <dcterms:modified xsi:type="dcterms:W3CDTF">2012-12-18T16:32:59Z</dcterms:modified>
</cp:coreProperties>
</file>